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Vedeni\skoldoku\Rozpocet\2023\zřizovatel\"/>
    </mc:Choice>
  </mc:AlternateContent>
  <bookViews>
    <workbookView xWindow="0" yWindow="0" windowWidth="28800" windowHeight="12435" activeTab="7"/>
  </bookViews>
  <sheets>
    <sheet name="č. 1 střednědobý výhled" sheetId="1" r:id="rId1"/>
    <sheet name="List1" sheetId="8" state="hidden" r:id="rId2"/>
    <sheet name="List2" sheetId="9" state="hidden" r:id="rId3"/>
    <sheet name="List3" sheetId="10" state="hidden" r:id="rId4"/>
    <sheet name="List4" sheetId="11" state="hidden" r:id="rId5"/>
    <sheet name="List5" sheetId="12" state="hidden" r:id="rId6"/>
    <sheet name="List6" sheetId="13" state="hidden" r:id="rId7"/>
    <sheet name="č. 2 návrh rozpočtu" sheetId="2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7" i="1"/>
  <c r="G68" i="2" l="1"/>
  <c r="G69" i="2" s="1"/>
  <c r="F68" i="2"/>
  <c r="E68" i="2"/>
  <c r="D68" i="2"/>
  <c r="C68" i="2"/>
  <c r="C69" i="2" s="1"/>
  <c r="B68" i="2"/>
  <c r="B69" i="2" s="1"/>
  <c r="G54" i="2"/>
  <c r="G55" i="2" s="1"/>
  <c r="F54" i="2"/>
  <c r="F55" i="2" s="1"/>
  <c r="E54" i="2"/>
  <c r="E55" i="2" s="1"/>
  <c r="D54" i="2"/>
  <c r="D55" i="2" s="1"/>
  <c r="C54" i="2"/>
  <c r="C55" i="2" s="1"/>
  <c r="B54" i="2"/>
  <c r="B55" i="2" s="1"/>
  <c r="G41" i="2"/>
  <c r="G42" i="2" s="1"/>
  <c r="F41" i="2"/>
  <c r="F42" i="2" s="1"/>
  <c r="E41" i="2"/>
  <c r="E42" i="2" s="1"/>
  <c r="D41" i="2"/>
  <c r="D42" i="2" s="1"/>
  <c r="C41" i="2"/>
  <c r="C42" i="2" s="1"/>
  <c r="B41" i="2"/>
  <c r="B42" i="2" s="1"/>
  <c r="G19" i="2"/>
  <c r="F19" i="2"/>
  <c r="E19" i="2"/>
  <c r="D19" i="2"/>
  <c r="C19" i="2"/>
  <c r="B19" i="2"/>
  <c r="C14" i="1"/>
  <c r="C7" i="1"/>
  <c r="D71" i="2" l="1"/>
  <c r="D75" i="2" s="1"/>
  <c r="E71" i="2"/>
  <c r="E75" i="2" s="1"/>
  <c r="F71" i="2"/>
  <c r="F75" i="2" s="1"/>
  <c r="D69" i="2"/>
  <c r="E69" i="2"/>
  <c r="C71" i="2"/>
  <c r="C75" i="2" s="1"/>
  <c r="G71" i="2"/>
  <c r="G75" i="2" s="1"/>
  <c r="B71" i="2"/>
  <c r="B75" i="2" s="1"/>
  <c r="F69" i="2"/>
</calcChain>
</file>

<file path=xl/sharedStrings.xml><?xml version="1.0" encoding="utf-8"?>
<sst xmlns="http://schemas.openxmlformats.org/spreadsheetml/2006/main" count="102" uniqueCount="74">
  <si>
    <t>v tis. Kč</t>
  </si>
  <si>
    <t>VÝNOSY CELKEM</t>
  </si>
  <si>
    <t>příspěvek od zřizovatele</t>
  </si>
  <si>
    <t>dotace z jiných zdrojů</t>
  </si>
  <si>
    <t>výnosy z vlastní činnosti</t>
  </si>
  <si>
    <t>zúčtování účtu 403 do výnosů</t>
  </si>
  <si>
    <t>zapojení fondů do výnosů</t>
  </si>
  <si>
    <t>ostatní výnosy</t>
  </si>
  <si>
    <t>NÁKLADY CELKEM</t>
  </si>
  <si>
    <t>spotřeba materiálů a energií</t>
  </si>
  <si>
    <t>služby</t>
  </si>
  <si>
    <t>osobní náklady</t>
  </si>
  <si>
    <t>odpisy</t>
  </si>
  <si>
    <t>ostatní náklady</t>
  </si>
  <si>
    <t xml:space="preserve"> VÝNOSY</t>
  </si>
  <si>
    <t>Rozpočet aktuálního roku</t>
  </si>
  <si>
    <t>Upravený rozpočet aktuálního roku</t>
  </si>
  <si>
    <t>Návrh - požadavek na rok</t>
  </si>
  <si>
    <t xml:space="preserve">Úprava návrhu  </t>
  </si>
  <si>
    <t>Schválený rozpočet  na rok</t>
  </si>
  <si>
    <r>
      <t>Příspěvek zřizovatele -</t>
    </r>
    <r>
      <rPr>
        <b/>
        <sz val="10"/>
        <rFont val="Arial"/>
        <family val="2"/>
        <charset val="238"/>
      </rPr>
      <t xml:space="preserve"> provozní</t>
    </r>
  </si>
  <si>
    <t>Výnosy z vlastní činnosti</t>
  </si>
  <si>
    <t>Použití rezervního fondu</t>
  </si>
  <si>
    <t>Použití fondu investic</t>
  </si>
  <si>
    <t>Použití fondu odměn</t>
  </si>
  <si>
    <t>Ostatní výnosy</t>
  </si>
  <si>
    <t>Výnosy celkem</t>
  </si>
  <si>
    <t>Náklady hrazené z příspěvku města</t>
  </si>
  <si>
    <t>501 spotřeba materiálu</t>
  </si>
  <si>
    <t>502 spotřeba energie</t>
  </si>
  <si>
    <t>511 opravy a udržování</t>
  </si>
  <si>
    <t>512 cestovné</t>
  </si>
  <si>
    <t>518 ostatní služby</t>
  </si>
  <si>
    <t>521 mzdové náklady HPP</t>
  </si>
  <si>
    <t>52x soc.pojištění a náklady</t>
  </si>
  <si>
    <t>551 odpisy dlouhod.maj.</t>
  </si>
  <si>
    <t>558 DHIM</t>
  </si>
  <si>
    <t>549 ost. náklady z činnosti</t>
  </si>
  <si>
    <t>Celkem</t>
  </si>
  <si>
    <t>Hospodářský výsledek</t>
  </si>
  <si>
    <t>ostatní náklady VYPSAT</t>
  </si>
  <si>
    <t>Náklady celkem</t>
  </si>
  <si>
    <t>Hospodářský výsledek celkem</t>
  </si>
  <si>
    <t>razítko:</t>
  </si>
  <si>
    <t>Předpoklad aktuálního roku</t>
  </si>
  <si>
    <t>Střednědobý výhled rozpočtu příspěvkové organizace</t>
  </si>
  <si>
    <t>Náklady hrazené z dotací KRAJ</t>
  </si>
  <si>
    <t>Náklady z ostatních zdrojů -  ŠJ + HALA</t>
  </si>
  <si>
    <t xml:space="preserve">501 UP </t>
  </si>
  <si>
    <t>501 materiál, potraviny</t>
  </si>
  <si>
    <t xml:space="preserve">512 cestovné </t>
  </si>
  <si>
    <t xml:space="preserve">521 mzdové nákl. </t>
  </si>
  <si>
    <t xml:space="preserve">524,525,527 zák. odvody </t>
  </si>
  <si>
    <t>549 školení, plavání</t>
  </si>
  <si>
    <t>521,524 mzdy a odvody</t>
  </si>
  <si>
    <r>
      <t>Příspěvky zřizovatele -</t>
    </r>
    <r>
      <rPr>
        <b/>
        <sz val="10"/>
        <rFont val="Arial"/>
        <family val="2"/>
        <charset val="238"/>
      </rPr>
      <t xml:space="preserve"> účelové</t>
    </r>
    <r>
      <rPr>
        <sz val="10"/>
        <color theme="1"/>
        <rFont val="Calibri"/>
        <family val="2"/>
        <charset val="238"/>
        <scheme val="minor"/>
      </rPr>
      <t xml:space="preserve"> (s vyúčtováním)</t>
    </r>
  </si>
  <si>
    <r>
      <t xml:space="preserve">Dotace </t>
    </r>
    <r>
      <rPr>
        <b/>
        <sz val="10"/>
        <rFont val="Arial"/>
        <family val="2"/>
        <charset val="238"/>
      </rPr>
      <t xml:space="preserve">krajské </t>
    </r>
    <r>
      <rPr>
        <sz val="10"/>
        <color theme="1"/>
        <rFont val="Calibri"/>
        <family val="2"/>
        <charset val="238"/>
        <scheme val="minor"/>
      </rPr>
      <t xml:space="preserve">a ostatní </t>
    </r>
  </si>
  <si>
    <r>
      <t xml:space="preserve">513 </t>
    </r>
    <r>
      <rPr>
        <sz val="10"/>
        <rFont val="Arial"/>
        <family val="2"/>
        <charset val="238"/>
      </rPr>
      <t>náklady na reprezentaci</t>
    </r>
  </si>
  <si>
    <r>
      <t xml:space="preserve">521 </t>
    </r>
    <r>
      <rPr>
        <sz val="10"/>
        <rFont val="Arial"/>
        <family val="2"/>
        <charset val="238"/>
      </rPr>
      <t>mzdové náklady dohody</t>
    </r>
  </si>
  <si>
    <t>ostatní náklady-investice</t>
  </si>
  <si>
    <t>511 - použití rez.fondu</t>
  </si>
  <si>
    <t>Základní škola T.G.Masaryka Lomnice nad Popelkou, příspěvková organizace</t>
  </si>
  <si>
    <t xml:space="preserve"> </t>
  </si>
  <si>
    <t>Příspěvky zřizovatele - účelové (s vyúčtováním)</t>
  </si>
  <si>
    <t>501 provozní náklady - OOP, materiál údržba</t>
  </si>
  <si>
    <t>502 energie</t>
  </si>
  <si>
    <t>účelová dotace -kraj</t>
  </si>
  <si>
    <t>PC do škol</t>
  </si>
  <si>
    <t>5.. Účelová dotace</t>
  </si>
  <si>
    <t>Návrh rozpočtu příspěvkové organizace - střednědobý výhled</t>
  </si>
  <si>
    <t>Mgr. A. Ženatá, v.r.</t>
  </si>
  <si>
    <t xml:space="preserve">Mgr. A. Ženatá, v.r. </t>
  </si>
  <si>
    <t>datum:26.10. 2022</t>
  </si>
  <si>
    <t>Návrh rozpočtu příspěvkové organizace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</si>
</sst>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Font="1" applyBorder="1"/>
    <xf numFmtId="0" fontId="3" fillId="5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1" xfId="0" applyFont="1" applyFill="1" applyBorder="1"/>
    <xf numFmtId="0" fontId="3" fillId="7" borderId="3" xfId="0" applyFont="1" applyFill="1" applyBorder="1" applyAlignment="1">
      <alignment wrapText="1"/>
    </xf>
    <xf numFmtId="0" fontId="3" fillId="7" borderId="3" xfId="0" applyFont="1" applyFill="1" applyBorder="1"/>
    <xf numFmtId="0" fontId="0" fillId="9" borderId="1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/>
    <xf numFmtId="0" fontId="4" fillId="5" borderId="1" xfId="0" applyFont="1" applyFill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4" fillId="0" borderId="2" xfId="0" applyFont="1" applyBorder="1"/>
    <xf numFmtId="0" fontId="4" fillId="8" borderId="1" xfId="0" applyFont="1" applyFill="1" applyBorder="1"/>
    <xf numFmtId="0" fontId="14" fillId="0" borderId="0" xfId="0" applyFont="1"/>
    <xf numFmtId="14" fontId="4" fillId="0" borderId="0" xfId="0" applyNumberFormat="1" applyFont="1"/>
    <xf numFmtId="0" fontId="16" fillId="0" borderId="0" xfId="0" applyFont="1"/>
    <xf numFmtId="0" fontId="15" fillId="0" borderId="0" xfId="0" applyFont="1"/>
    <xf numFmtId="0" fontId="5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workbookViewId="0">
      <selection activeCell="A26" sqref="A26"/>
    </sheetView>
  </sheetViews>
  <sheetFormatPr defaultRowHeight="15" x14ac:dyDescent="0.25"/>
  <cols>
    <col min="1" max="1" width="43.85546875" customWidth="1"/>
    <col min="2" max="2" width="9.42578125" customWidth="1"/>
    <col min="3" max="3" width="10.28515625" customWidth="1"/>
    <col min="4" max="4" width="9.28515625" customWidth="1"/>
  </cols>
  <sheetData>
    <row r="2" spans="1:5" ht="18.75" x14ac:dyDescent="0.3">
      <c r="A2" s="31" t="s">
        <v>61</v>
      </c>
      <c r="B2" s="31"/>
      <c r="C2" s="31"/>
      <c r="D2" s="31"/>
      <c r="E2" s="31"/>
    </row>
    <row r="3" spans="1:5" ht="15.75" x14ac:dyDescent="0.25">
      <c r="A3" s="1" t="s">
        <v>69</v>
      </c>
      <c r="B3" s="29"/>
      <c r="C3" s="29"/>
      <c r="D3" s="29"/>
    </row>
    <row r="5" spans="1:5" ht="15.75" x14ac:dyDescent="0.25">
      <c r="A5" s="1" t="s">
        <v>45</v>
      </c>
      <c r="C5" s="2"/>
    </row>
    <row r="6" spans="1:5" x14ac:dyDescent="0.25">
      <c r="A6" s="3"/>
      <c r="B6" s="13">
        <v>2024</v>
      </c>
      <c r="C6" s="13">
        <v>2025</v>
      </c>
      <c r="D6" s="4">
        <v>2026</v>
      </c>
    </row>
    <row r="7" spans="1:5" x14ac:dyDescent="0.25">
      <c r="A7" s="5" t="s">
        <v>1</v>
      </c>
      <c r="B7" s="6">
        <f>SUM(B8:B13)</f>
        <v>57100</v>
      </c>
      <c r="C7" s="6">
        <f>SUM(C8:C13)</f>
        <v>58190</v>
      </c>
      <c r="D7" s="6" t="s">
        <v>62</v>
      </c>
    </row>
    <row r="8" spans="1:5" x14ac:dyDescent="0.25">
      <c r="A8" s="3" t="s">
        <v>2</v>
      </c>
      <c r="B8" s="6">
        <v>9100</v>
      </c>
      <c r="C8" s="6">
        <v>9100</v>
      </c>
      <c r="D8" s="6"/>
    </row>
    <row r="9" spans="1:5" x14ac:dyDescent="0.25">
      <c r="A9" s="3" t="s">
        <v>3</v>
      </c>
      <c r="B9" s="6">
        <v>45000</v>
      </c>
      <c r="C9" s="6">
        <v>46000</v>
      </c>
      <c r="D9" s="6"/>
    </row>
    <row r="10" spans="1:5" x14ac:dyDescent="0.25">
      <c r="A10" s="3" t="s">
        <v>4</v>
      </c>
      <c r="B10" s="6">
        <v>2700</v>
      </c>
      <c r="C10" s="6">
        <v>2700</v>
      </c>
      <c r="D10" s="6"/>
    </row>
    <row r="11" spans="1:5" x14ac:dyDescent="0.25">
      <c r="A11" s="3" t="s">
        <v>5</v>
      </c>
      <c r="B11" s="6">
        <v>0</v>
      </c>
      <c r="C11" s="6">
        <v>0</v>
      </c>
      <c r="D11" s="6"/>
    </row>
    <row r="12" spans="1:5" x14ac:dyDescent="0.25">
      <c r="A12" s="3" t="s">
        <v>6</v>
      </c>
      <c r="B12" s="6">
        <v>200</v>
      </c>
      <c r="C12" s="6">
        <v>300</v>
      </c>
      <c r="D12" s="6"/>
    </row>
    <row r="13" spans="1:5" x14ac:dyDescent="0.25">
      <c r="A13" s="3" t="s">
        <v>7</v>
      </c>
      <c r="B13" s="6">
        <v>100</v>
      </c>
      <c r="C13" s="6">
        <v>90</v>
      </c>
      <c r="D13" s="6"/>
    </row>
    <row r="14" spans="1:5" x14ac:dyDescent="0.25">
      <c r="A14" s="5" t="s">
        <v>8</v>
      </c>
      <c r="B14" s="6">
        <f>SUM(B15:B19)</f>
        <v>57100</v>
      </c>
      <c r="C14" s="6">
        <f>SUM(C15:C19)</f>
        <v>58190</v>
      </c>
      <c r="D14" s="6" t="s">
        <v>62</v>
      </c>
    </row>
    <row r="15" spans="1:5" x14ac:dyDescent="0.25">
      <c r="A15" s="3" t="s">
        <v>9</v>
      </c>
      <c r="B15" s="6">
        <v>8500</v>
      </c>
      <c r="C15" s="6">
        <v>8500</v>
      </c>
      <c r="D15" s="6"/>
    </row>
    <row r="16" spans="1:5" x14ac:dyDescent="0.25">
      <c r="A16" s="7" t="s">
        <v>10</v>
      </c>
      <c r="B16" s="6">
        <v>2880</v>
      </c>
      <c r="C16" s="6">
        <v>2880</v>
      </c>
      <c r="D16" s="6"/>
    </row>
    <row r="17" spans="1:5" x14ac:dyDescent="0.25">
      <c r="A17" s="7" t="s">
        <v>11</v>
      </c>
      <c r="B17" s="6">
        <v>44900</v>
      </c>
      <c r="C17" s="6">
        <v>45900</v>
      </c>
      <c r="D17" s="6"/>
    </row>
    <row r="18" spans="1:5" x14ac:dyDescent="0.25">
      <c r="A18" s="7" t="s">
        <v>12</v>
      </c>
      <c r="B18" s="6">
        <v>120</v>
      </c>
      <c r="C18" s="6">
        <v>120</v>
      </c>
      <c r="D18" s="6"/>
    </row>
    <row r="19" spans="1:5" x14ac:dyDescent="0.25">
      <c r="A19" s="7" t="s">
        <v>13</v>
      </c>
      <c r="B19" s="6">
        <v>700</v>
      </c>
      <c r="C19" s="6">
        <v>790</v>
      </c>
      <c r="D19" s="6"/>
    </row>
    <row r="25" spans="1:5" x14ac:dyDescent="0.25">
      <c r="A25" t="s">
        <v>72</v>
      </c>
      <c r="C25" t="s">
        <v>62</v>
      </c>
      <c r="D25" t="s">
        <v>70</v>
      </c>
    </row>
    <row r="29" spans="1:5" x14ac:dyDescent="0.25">
      <c r="E29" s="16"/>
    </row>
    <row r="30" spans="1:5" x14ac:dyDescent="0.25">
      <c r="A30" s="17" t="s">
        <v>62</v>
      </c>
      <c r="B30" s="14"/>
      <c r="C30" s="14"/>
      <c r="D30" s="14"/>
    </row>
    <row r="31" spans="1:5" x14ac:dyDescent="0.25">
      <c r="A31" s="15" t="s">
        <v>62</v>
      </c>
      <c r="B31" s="15"/>
      <c r="C31" s="15"/>
      <c r="D31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4" workbookViewId="0">
      <selection activeCell="D40" sqref="D40"/>
    </sheetView>
  </sheetViews>
  <sheetFormatPr defaultRowHeight="15" x14ac:dyDescent="0.25"/>
  <cols>
    <col min="1" max="1" width="24.42578125" customWidth="1"/>
    <col min="2" max="2" width="9.5703125" customWidth="1"/>
    <col min="3" max="3" width="8.85546875" customWidth="1"/>
    <col min="4" max="4" width="10.85546875" customWidth="1"/>
    <col min="5" max="5" width="10.140625" customWidth="1"/>
    <col min="7" max="7" width="10.5703125" customWidth="1"/>
  </cols>
  <sheetData>
    <row r="1" spans="1:7" x14ac:dyDescent="0.25">
      <c r="G1" t="s">
        <v>62</v>
      </c>
    </row>
    <row r="2" spans="1:7" ht="18.75" x14ac:dyDescent="0.3">
      <c r="A2" s="31" t="s">
        <v>61</v>
      </c>
      <c r="B2" s="32"/>
      <c r="C2" s="32"/>
      <c r="D2" s="32"/>
      <c r="E2" s="32"/>
      <c r="F2" s="32"/>
      <c r="G2" s="32"/>
    </row>
    <row r="3" spans="1:7" x14ac:dyDescent="0.25">
      <c r="A3" s="18"/>
      <c r="B3" s="18"/>
      <c r="C3" s="18"/>
      <c r="D3" s="18"/>
      <c r="E3" s="18"/>
      <c r="F3" s="18"/>
      <c r="G3" s="18"/>
    </row>
    <row r="4" spans="1:7" x14ac:dyDescent="0.25">
      <c r="A4" s="18"/>
      <c r="B4" s="18"/>
      <c r="C4" s="18"/>
      <c r="D4" s="18"/>
      <c r="E4" s="18"/>
      <c r="F4" s="18"/>
      <c r="G4" s="18"/>
    </row>
    <row r="5" spans="1:7" x14ac:dyDescent="0.25">
      <c r="A5" s="33" t="s">
        <v>73</v>
      </c>
      <c r="B5" s="33"/>
      <c r="C5" s="33"/>
      <c r="D5" s="33"/>
      <c r="E5" s="33"/>
      <c r="F5" s="33"/>
      <c r="G5" s="33"/>
    </row>
    <row r="6" spans="1:7" x14ac:dyDescent="0.25">
      <c r="A6" s="18"/>
      <c r="B6" s="18"/>
      <c r="C6" s="18"/>
      <c r="D6" s="18"/>
      <c r="E6" s="18"/>
      <c r="F6" s="18"/>
      <c r="G6" s="19" t="s">
        <v>0</v>
      </c>
    </row>
    <row r="7" spans="1:7" ht="21.95" customHeight="1" x14ac:dyDescent="0.25">
      <c r="A7" s="34" t="s">
        <v>14</v>
      </c>
      <c r="B7" s="35" t="s">
        <v>15</v>
      </c>
      <c r="C7" s="35" t="s">
        <v>16</v>
      </c>
      <c r="D7" s="35" t="s">
        <v>44</v>
      </c>
      <c r="E7" s="37" t="s">
        <v>17</v>
      </c>
      <c r="F7" s="35" t="s">
        <v>18</v>
      </c>
      <c r="G7" s="35" t="s">
        <v>19</v>
      </c>
    </row>
    <row r="8" spans="1:7" ht="21.95" customHeight="1" x14ac:dyDescent="0.25">
      <c r="A8" s="34"/>
      <c r="B8" s="35"/>
      <c r="C8" s="35"/>
      <c r="D8" s="36"/>
      <c r="E8" s="37"/>
      <c r="F8" s="35"/>
      <c r="G8" s="35"/>
    </row>
    <row r="9" spans="1:7" ht="28.15" customHeight="1" x14ac:dyDescent="0.25">
      <c r="A9" s="20" t="s">
        <v>20</v>
      </c>
      <c r="B9" s="28">
        <v>6413</v>
      </c>
      <c r="C9" s="21">
        <v>6413</v>
      </c>
      <c r="D9" s="21">
        <v>6413</v>
      </c>
      <c r="E9" s="28">
        <v>9095</v>
      </c>
      <c r="F9" s="21"/>
      <c r="G9" s="21"/>
    </row>
    <row r="10" spans="1:7" ht="28.15" customHeight="1" x14ac:dyDescent="0.25">
      <c r="A10" s="20" t="s">
        <v>55</v>
      </c>
      <c r="B10" s="28">
        <v>340</v>
      </c>
      <c r="C10" s="21">
        <v>340</v>
      </c>
      <c r="D10" s="21">
        <v>340</v>
      </c>
      <c r="E10" s="28">
        <v>60</v>
      </c>
      <c r="F10" s="21"/>
      <c r="G10" s="21"/>
    </row>
    <row r="11" spans="1:7" ht="28.15" customHeight="1" x14ac:dyDescent="0.25">
      <c r="A11" s="20" t="s">
        <v>63</v>
      </c>
      <c r="B11" s="28">
        <v>0</v>
      </c>
      <c r="C11" s="21">
        <v>0</v>
      </c>
      <c r="D11" s="21">
        <v>0</v>
      </c>
      <c r="E11" s="28">
        <v>0</v>
      </c>
      <c r="F11" s="21"/>
      <c r="G11" s="21"/>
    </row>
    <row r="12" spans="1:7" ht="28.15" customHeight="1" x14ac:dyDescent="0.25">
      <c r="A12" s="20" t="s">
        <v>56</v>
      </c>
      <c r="B12" s="28">
        <v>42730</v>
      </c>
      <c r="C12" s="21">
        <v>43257</v>
      </c>
      <c r="D12" s="21">
        <v>43257</v>
      </c>
      <c r="E12" s="28">
        <v>44000</v>
      </c>
      <c r="F12" s="21"/>
      <c r="G12" s="21"/>
    </row>
    <row r="13" spans="1:7" ht="28.15" customHeight="1" x14ac:dyDescent="0.25">
      <c r="A13" s="22" t="s">
        <v>21</v>
      </c>
      <c r="B13" s="28">
        <v>2500</v>
      </c>
      <c r="C13" s="21">
        <v>2400</v>
      </c>
      <c r="D13" s="21">
        <v>2400</v>
      </c>
      <c r="E13" s="28">
        <v>2600</v>
      </c>
      <c r="F13" s="21"/>
      <c r="G13" s="21"/>
    </row>
    <row r="14" spans="1:7" ht="28.15" customHeight="1" x14ac:dyDescent="0.25">
      <c r="A14" s="22" t="s">
        <v>66</v>
      </c>
      <c r="B14" s="28">
        <v>0</v>
      </c>
      <c r="C14" s="23">
        <v>310</v>
      </c>
      <c r="D14" s="23">
        <v>310</v>
      </c>
      <c r="E14" s="28">
        <v>0</v>
      </c>
      <c r="F14" s="23"/>
      <c r="G14" s="23"/>
    </row>
    <row r="15" spans="1:7" ht="28.15" customHeight="1" x14ac:dyDescent="0.25">
      <c r="A15" s="22" t="s">
        <v>22</v>
      </c>
      <c r="B15" s="28">
        <v>200</v>
      </c>
      <c r="C15" s="21">
        <v>200</v>
      </c>
      <c r="D15" s="21">
        <v>200</v>
      </c>
      <c r="E15" s="28">
        <v>200</v>
      </c>
      <c r="F15" s="21"/>
      <c r="G15" s="21"/>
    </row>
    <row r="16" spans="1:7" ht="28.15" customHeight="1" x14ac:dyDescent="0.25">
      <c r="A16" s="22" t="s">
        <v>23</v>
      </c>
      <c r="B16" s="28">
        <v>0</v>
      </c>
      <c r="C16" s="21">
        <v>0</v>
      </c>
      <c r="D16" s="21">
        <v>0</v>
      </c>
      <c r="E16" s="28">
        <v>0</v>
      </c>
      <c r="F16" s="21"/>
      <c r="G16" s="21"/>
    </row>
    <row r="17" spans="1:7" ht="28.15" customHeight="1" x14ac:dyDescent="0.25">
      <c r="A17" s="22" t="s">
        <v>24</v>
      </c>
      <c r="B17" s="28">
        <v>0</v>
      </c>
      <c r="C17" s="21">
        <v>0</v>
      </c>
      <c r="D17" s="21">
        <v>0</v>
      </c>
      <c r="E17" s="28">
        <v>0</v>
      </c>
      <c r="F17" s="21"/>
      <c r="G17" s="21"/>
    </row>
    <row r="18" spans="1:7" ht="28.15" customHeight="1" x14ac:dyDescent="0.25">
      <c r="A18" s="22" t="s">
        <v>25</v>
      </c>
      <c r="B18" s="28">
        <v>50</v>
      </c>
      <c r="C18" s="21">
        <v>60</v>
      </c>
      <c r="D18" s="21">
        <v>60</v>
      </c>
      <c r="E18" s="28">
        <v>50</v>
      </c>
      <c r="F18" s="21"/>
      <c r="G18" s="21"/>
    </row>
    <row r="19" spans="1:7" x14ac:dyDescent="0.25">
      <c r="A19" s="8" t="s">
        <v>26</v>
      </c>
      <c r="B19" s="24">
        <f t="shared" ref="B19:G19" si="0">SUM(B9:B18)</f>
        <v>52233</v>
      </c>
      <c r="C19" s="24">
        <f t="shared" si="0"/>
        <v>52980</v>
      </c>
      <c r="D19" s="24">
        <f t="shared" si="0"/>
        <v>52980</v>
      </c>
      <c r="E19" s="24">
        <f t="shared" si="0"/>
        <v>56005</v>
      </c>
      <c r="F19" s="24">
        <f t="shared" si="0"/>
        <v>0</v>
      </c>
      <c r="G19" s="24">
        <f t="shared" si="0"/>
        <v>0</v>
      </c>
    </row>
    <row r="20" spans="1:7" x14ac:dyDescent="0.25">
      <c r="A20" s="18"/>
      <c r="B20" s="18"/>
      <c r="C20" s="18"/>
      <c r="D20" s="18"/>
      <c r="E20" s="18"/>
      <c r="F20" s="18"/>
      <c r="G20" s="18"/>
    </row>
    <row r="21" spans="1:7" x14ac:dyDescent="0.25">
      <c r="A21" s="18"/>
      <c r="B21" s="18"/>
      <c r="C21" s="18"/>
      <c r="D21" s="18"/>
      <c r="E21" s="18"/>
      <c r="F21" s="18"/>
      <c r="G21" s="18"/>
    </row>
    <row r="22" spans="1:7" x14ac:dyDescent="0.25">
      <c r="A22" s="18"/>
      <c r="B22" s="18"/>
      <c r="C22" s="18"/>
      <c r="D22" s="18"/>
      <c r="E22" s="18"/>
      <c r="F22" s="18"/>
      <c r="G22" s="18"/>
    </row>
    <row r="23" spans="1:7" x14ac:dyDescent="0.25">
      <c r="A23" s="40" t="s">
        <v>27</v>
      </c>
      <c r="B23" s="35" t="s">
        <v>15</v>
      </c>
      <c r="C23" s="35" t="s">
        <v>16</v>
      </c>
      <c r="D23" s="35" t="s">
        <v>44</v>
      </c>
      <c r="E23" s="37" t="s">
        <v>17</v>
      </c>
      <c r="F23" s="35" t="s">
        <v>18</v>
      </c>
      <c r="G23" s="35" t="s">
        <v>19</v>
      </c>
    </row>
    <row r="24" spans="1:7" x14ac:dyDescent="0.25">
      <c r="A24" s="40"/>
      <c r="B24" s="36"/>
      <c r="C24" s="35"/>
      <c r="D24" s="39"/>
      <c r="E24" s="37"/>
      <c r="F24" s="35"/>
      <c r="G24" s="35"/>
    </row>
    <row r="25" spans="1:7" x14ac:dyDescent="0.25">
      <c r="A25" s="40"/>
      <c r="B25" s="36"/>
      <c r="C25" s="35"/>
      <c r="D25" s="39"/>
      <c r="E25" s="37"/>
      <c r="F25" s="35"/>
      <c r="G25" s="35"/>
    </row>
    <row r="26" spans="1:7" x14ac:dyDescent="0.25">
      <c r="A26" s="21" t="s">
        <v>28</v>
      </c>
      <c r="B26" s="28">
        <v>689</v>
      </c>
      <c r="C26" s="21">
        <v>689</v>
      </c>
      <c r="D26" s="21">
        <v>689</v>
      </c>
      <c r="E26" s="28">
        <v>734</v>
      </c>
      <c r="F26" s="21"/>
      <c r="G26" s="21"/>
    </row>
    <row r="27" spans="1:7" x14ac:dyDescent="0.25">
      <c r="A27" s="21" t="s">
        <v>29</v>
      </c>
      <c r="B27" s="28">
        <v>4094</v>
      </c>
      <c r="C27" s="21">
        <v>4094</v>
      </c>
      <c r="D27" s="21">
        <v>4094</v>
      </c>
      <c r="E27" s="28">
        <v>6800</v>
      </c>
      <c r="F27" s="21"/>
      <c r="G27" s="21"/>
    </row>
    <row r="28" spans="1:7" x14ac:dyDescent="0.25">
      <c r="A28" s="21" t="s">
        <v>30</v>
      </c>
      <c r="B28" s="28">
        <v>520</v>
      </c>
      <c r="C28" s="21">
        <v>520</v>
      </c>
      <c r="D28" s="21">
        <v>520</v>
      </c>
      <c r="E28" s="28">
        <v>560</v>
      </c>
      <c r="F28" s="21"/>
      <c r="G28" s="21"/>
    </row>
    <row r="29" spans="1:7" x14ac:dyDescent="0.25">
      <c r="A29" s="21" t="s">
        <v>31</v>
      </c>
      <c r="B29" s="28">
        <v>10</v>
      </c>
      <c r="C29" s="21">
        <v>10</v>
      </c>
      <c r="D29" s="21">
        <v>10</v>
      </c>
      <c r="E29" s="28">
        <v>0</v>
      </c>
      <c r="F29" s="21"/>
      <c r="G29" s="21"/>
    </row>
    <row r="30" spans="1:7" x14ac:dyDescent="0.25">
      <c r="A30" s="21" t="s">
        <v>57</v>
      </c>
      <c r="B30" s="28">
        <v>7</v>
      </c>
      <c r="C30" s="21">
        <v>7</v>
      </c>
      <c r="D30" s="21">
        <v>7</v>
      </c>
      <c r="E30" s="28">
        <v>7</v>
      </c>
      <c r="F30" s="21"/>
      <c r="G30" s="21"/>
    </row>
    <row r="31" spans="1:7" x14ac:dyDescent="0.25">
      <c r="A31" s="21" t="s">
        <v>32</v>
      </c>
      <c r="B31" s="28">
        <v>584</v>
      </c>
      <c r="C31" s="21">
        <v>584</v>
      </c>
      <c r="D31" s="21">
        <v>584</v>
      </c>
      <c r="E31" s="28">
        <v>656</v>
      </c>
      <c r="F31" s="21"/>
      <c r="G31" s="21"/>
    </row>
    <row r="32" spans="1:7" x14ac:dyDescent="0.25">
      <c r="A32" s="21" t="s">
        <v>68</v>
      </c>
      <c r="B32" s="28">
        <v>340</v>
      </c>
      <c r="C32" s="21">
        <v>340</v>
      </c>
      <c r="D32" s="21">
        <v>340</v>
      </c>
      <c r="E32" s="28">
        <v>60</v>
      </c>
      <c r="F32" s="21"/>
      <c r="G32" s="21"/>
    </row>
    <row r="33" spans="1:7" x14ac:dyDescent="0.25">
      <c r="A33" s="21" t="s">
        <v>33</v>
      </c>
      <c r="B33" s="28">
        <v>0</v>
      </c>
      <c r="C33" s="21">
        <v>0</v>
      </c>
      <c r="D33" s="21">
        <v>0</v>
      </c>
      <c r="E33" s="28">
        <v>0</v>
      </c>
      <c r="F33" s="21"/>
      <c r="G33" s="21"/>
    </row>
    <row r="34" spans="1:7" x14ac:dyDescent="0.25">
      <c r="A34" s="21" t="s">
        <v>58</v>
      </c>
      <c r="B34" s="28">
        <v>0</v>
      </c>
      <c r="C34" s="21">
        <v>0</v>
      </c>
      <c r="D34" s="21">
        <v>0</v>
      </c>
      <c r="E34" s="28">
        <v>0</v>
      </c>
      <c r="F34" s="21"/>
      <c r="G34" s="21"/>
    </row>
    <row r="35" spans="1:7" x14ac:dyDescent="0.25">
      <c r="A35" s="21" t="s">
        <v>34</v>
      </c>
      <c r="B35" s="28">
        <v>0</v>
      </c>
      <c r="C35" s="21">
        <v>0</v>
      </c>
      <c r="D35" s="21">
        <v>0</v>
      </c>
      <c r="E35" s="28">
        <v>0</v>
      </c>
      <c r="F35" s="21"/>
      <c r="G35" s="21"/>
    </row>
    <row r="36" spans="1:7" x14ac:dyDescent="0.25">
      <c r="A36" s="21" t="s">
        <v>35</v>
      </c>
      <c r="B36" s="28">
        <v>108</v>
      </c>
      <c r="C36" s="21">
        <v>108</v>
      </c>
      <c r="D36" s="21">
        <v>108</v>
      </c>
      <c r="E36" s="28">
        <v>108</v>
      </c>
      <c r="F36" s="21"/>
      <c r="G36" s="21"/>
    </row>
    <row r="37" spans="1:7" x14ac:dyDescent="0.25">
      <c r="A37" s="21" t="s">
        <v>36</v>
      </c>
      <c r="B37" s="28">
        <v>210</v>
      </c>
      <c r="C37" s="21">
        <v>210</v>
      </c>
      <c r="D37" s="21">
        <v>210</v>
      </c>
      <c r="E37" s="28">
        <v>100</v>
      </c>
      <c r="F37" s="21"/>
      <c r="G37" s="21"/>
    </row>
    <row r="38" spans="1:7" x14ac:dyDescent="0.25">
      <c r="A38" s="21" t="s">
        <v>37</v>
      </c>
      <c r="B38" s="28">
        <v>191</v>
      </c>
      <c r="C38" s="21">
        <v>191</v>
      </c>
      <c r="D38" s="21">
        <v>191</v>
      </c>
      <c r="E38" s="28">
        <v>130</v>
      </c>
      <c r="F38" s="21"/>
      <c r="G38" s="21"/>
    </row>
    <row r="39" spans="1:7" x14ac:dyDescent="0.25">
      <c r="A39" s="21" t="s">
        <v>60</v>
      </c>
      <c r="B39" s="28">
        <v>200</v>
      </c>
      <c r="C39" s="21">
        <v>200</v>
      </c>
      <c r="D39" s="21">
        <v>200</v>
      </c>
      <c r="E39" s="28">
        <v>200</v>
      </c>
      <c r="F39" s="21"/>
      <c r="G39" s="21"/>
    </row>
    <row r="40" spans="1:7" x14ac:dyDescent="0.25">
      <c r="A40" s="21" t="s">
        <v>59</v>
      </c>
      <c r="B40" s="28">
        <v>0</v>
      </c>
      <c r="C40" s="21">
        <v>0</v>
      </c>
      <c r="D40" s="21">
        <v>0</v>
      </c>
      <c r="E40" s="28">
        <v>0</v>
      </c>
      <c r="F40" s="21"/>
      <c r="G40" s="21"/>
    </row>
    <row r="41" spans="1:7" x14ac:dyDescent="0.25">
      <c r="A41" s="9" t="s">
        <v>38</v>
      </c>
      <c r="B41" s="21">
        <f t="shared" ref="B41:G41" si="1">SUM(B26:B40)</f>
        <v>6953</v>
      </c>
      <c r="C41" s="21">
        <f t="shared" si="1"/>
        <v>6953</v>
      </c>
      <c r="D41" s="21">
        <f t="shared" si="1"/>
        <v>6953</v>
      </c>
      <c r="E41" s="28">
        <f t="shared" si="1"/>
        <v>9355</v>
      </c>
      <c r="F41" s="21">
        <f t="shared" si="1"/>
        <v>0</v>
      </c>
      <c r="G41" s="21">
        <f t="shared" si="1"/>
        <v>0</v>
      </c>
    </row>
    <row r="42" spans="1:7" x14ac:dyDescent="0.25">
      <c r="A42" s="9" t="s">
        <v>39</v>
      </c>
      <c r="B42" s="25">
        <f>SUM(B9,B10,B17,B16,B15-B41)</f>
        <v>0</v>
      </c>
      <c r="C42" s="25">
        <f>SUM(C9,C10,C17,C16,C15-C41)</f>
        <v>0</v>
      </c>
      <c r="D42" s="25">
        <f>SUM(D9,D10,D17,D16,D15-D41)</f>
        <v>0</v>
      </c>
      <c r="E42" s="25">
        <f>SUM(E9,E10,E17,E16,E15-E41)</f>
        <v>0</v>
      </c>
      <c r="F42" s="25">
        <f>SUM(F9,F10,F14:F17,-F41)</f>
        <v>0</v>
      </c>
      <c r="G42" s="25">
        <f>SUM(G9,G10,G14:G17,-G41)</f>
        <v>0</v>
      </c>
    </row>
    <row r="43" spans="1:7" x14ac:dyDescent="0.25">
      <c r="A43" s="18"/>
      <c r="B43" s="18"/>
      <c r="C43" s="18"/>
      <c r="D43" s="18"/>
      <c r="E43" s="18"/>
      <c r="F43" s="18"/>
      <c r="G43" s="18"/>
    </row>
    <row r="44" spans="1:7" x14ac:dyDescent="0.25">
      <c r="A44" s="18"/>
      <c r="B44" s="18"/>
      <c r="C44" s="18"/>
      <c r="D44" s="18"/>
      <c r="E44" s="18"/>
      <c r="F44" s="18"/>
      <c r="G44" s="18"/>
    </row>
    <row r="45" spans="1:7" ht="14.45" customHeight="1" x14ac:dyDescent="0.25">
      <c r="A45" s="38" t="s">
        <v>46</v>
      </c>
      <c r="B45" s="35" t="s">
        <v>15</v>
      </c>
      <c r="C45" s="35" t="s">
        <v>16</v>
      </c>
      <c r="D45" s="35" t="s">
        <v>44</v>
      </c>
      <c r="E45" s="37" t="s">
        <v>17</v>
      </c>
      <c r="F45" s="35" t="s">
        <v>18</v>
      </c>
      <c r="G45" s="35" t="s">
        <v>19</v>
      </c>
    </row>
    <row r="46" spans="1:7" x14ac:dyDescent="0.25">
      <c r="A46" s="38"/>
      <c r="B46" s="35"/>
      <c r="C46" s="35"/>
      <c r="D46" s="39"/>
      <c r="E46" s="37"/>
      <c r="F46" s="35"/>
      <c r="G46" s="35"/>
    </row>
    <row r="47" spans="1:7" x14ac:dyDescent="0.25">
      <c r="A47" s="38"/>
      <c r="B47" s="35"/>
      <c r="C47" s="35"/>
      <c r="D47" s="39"/>
      <c r="E47" s="37"/>
      <c r="F47" s="35"/>
      <c r="G47" s="35"/>
    </row>
    <row r="48" spans="1:7" x14ac:dyDescent="0.25">
      <c r="A48" s="21" t="s">
        <v>48</v>
      </c>
      <c r="B48" s="21">
        <v>1000</v>
      </c>
      <c r="C48" s="21">
        <v>787</v>
      </c>
      <c r="D48" s="21">
        <v>787</v>
      </c>
      <c r="E48" s="21">
        <v>1000</v>
      </c>
      <c r="F48" s="21"/>
      <c r="G48" s="21"/>
    </row>
    <row r="49" spans="1:7" x14ac:dyDescent="0.25">
      <c r="A49" s="21" t="s">
        <v>50</v>
      </c>
      <c r="B49" s="21">
        <v>30</v>
      </c>
      <c r="C49" s="21">
        <v>30</v>
      </c>
      <c r="D49" s="21">
        <v>30</v>
      </c>
      <c r="E49" s="21">
        <v>40</v>
      </c>
      <c r="F49" s="21"/>
      <c r="G49" s="21"/>
    </row>
    <row r="50" spans="1:7" x14ac:dyDescent="0.25">
      <c r="A50" s="21" t="s">
        <v>51</v>
      </c>
      <c r="B50" s="21">
        <v>30500</v>
      </c>
      <c r="C50" s="21">
        <v>31165</v>
      </c>
      <c r="D50" s="21">
        <v>31165</v>
      </c>
      <c r="E50" s="21">
        <v>31700</v>
      </c>
      <c r="F50" s="21"/>
      <c r="G50" s="21"/>
    </row>
    <row r="51" spans="1:7" x14ac:dyDescent="0.25">
      <c r="A51" s="21" t="s">
        <v>52</v>
      </c>
      <c r="B51" s="21">
        <v>11000</v>
      </c>
      <c r="C51" s="21">
        <v>11155</v>
      </c>
      <c r="D51" s="21">
        <v>11155</v>
      </c>
      <c r="E51" s="21">
        <v>11110</v>
      </c>
      <c r="F51" s="21"/>
      <c r="G51" s="21"/>
    </row>
    <row r="52" spans="1:7" x14ac:dyDescent="0.25">
      <c r="A52" s="21" t="s">
        <v>53</v>
      </c>
      <c r="B52" s="21">
        <v>200</v>
      </c>
      <c r="C52" s="21">
        <v>120</v>
      </c>
      <c r="D52" s="21">
        <v>120</v>
      </c>
      <c r="E52" s="21">
        <v>150</v>
      </c>
      <c r="F52" s="21"/>
      <c r="G52" s="21"/>
    </row>
    <row r="53" spans="1:7" ht="14.45" customHeight="1" x14ac:dyDescent="0.25">
      <c r="A53" s="20" t="s">
        <v>67</v>
      </c>
      <c r="B53" s="21">
        <v>0</v>
      </c>
      <c r="C53" s="21">
        <v>310</v>
      </c>
      <c r="D53" s="21">
        <v>310</v>
      </c>
      <c r="E53" s="21">
        <v>0</v>
      </c>
      <c r="F53" s="21"/>
      <c r="G53" s="21"/>
    </row>
    <row r="54" spans="1:7" x14ac:dyDescent="0.25">
      <c r="A54" s="9" t="s">
        <v>38</v>
      </c>
      <c r="B54" s="21">
        <f t="shared" ref="B54:G54" si="2">SUM(B48:B53)</f>
        <v>42730</v>
      </c>
      <c r="C54" s="21">
        <f t="shared" si="2"/>
        <v>43567</v>
      </c>
      <c r="D54" s="21">
        <f t="shared" si="2"/>
        <v>43567</v>
      </c>
      <c r="E54" s="21">
        <f t="shared" si="2"/>
        <v>44000</v>
      </c>
      <c r="F54" s="21">
        <f t="shared" si="2"/>
        <v>0</v>
      </c>
      <c r="G54" s="21">
        <f t="shared" si="2"/>
        <v>0</v>
      </c>
    </row>
    <row r="55" spans="1:7" x14ac:dyDescent="0.25">
      <c r="A55" s="9" t="s">
        <v>39</v>
      </c>
      <c r="B55" s="25">
        <f t="shared" ref="B55:G55" si="3">SUM(B12,-B54)</f>
        <v>0</v>
      </c>
      <c r="C55" s="25">
        <f>SUM(C12+C14,-C54)</f>
        <v>0</v>
      </c>
      <c r="D55" s="25">
        <f>SUM(D12+D14,-D54)</f>
        <v>0</v>
      </c>
      <c r="E55" s="25">
        <f>SUM(E12+E14,-E54)</f>
        <v>0</v>
      </c>
      <c r="F55" s="25">
        <f t="shared" si="3"/>
        <v>0</v>
      </c>
      <c r="G55" s="25">
        <f t="shared" si="3"/>
        <v>0</v>
      </c>
    </row>
    <row r="56" spans="1:7" x14ac:dyDescent="0.25">
      <c r="A56" s="18"/>
      <c r="B56" s="18"/>
      <c r="C56" s="18"/>
      <c r="D56" s="18"/>
      <c r="E56" s="19"/>
      <c r="F56" s="18"/>
      <c r="G56" s="18"/>
    </row>
    <row r="57" spans="1:7" x14ac:dyDescent="0.25">
      <c r="A57" s="18"/>
      <c r="B57" s="18"/>
      <c r="C57" s="18"/>
      <c r="D57" s="18"/>
      <c r="E57" s="18"/>
      <c r="F57" s="18"/>
      <c r="G57" s="18"/>
    </row>
    <row r="58" spans="1:7" ht="14.45" customHeight="1" x14ac:dyDescent="0.25">
      <c r="A58" s="38" t="s">
        <v>47</v>
      </c>
      <c r="B58" s="35" t="s">
        <v>15</v>
      </c>
      <c r="C58" s="35" t="s">
        <v>16</v>
      </c>
      <c r="D58" s="35" t="s">
        <v>44</v>
      </c>
      <c r="E58" s="37" t="s">
        <v>17</v>
      </c>
      <c r="F58" s="35" t="s">
        <v>18</v>
      </c>
      <c r="G58" s="35" t="s">
        <v>19</v>
      </c>
    </row>
    <row r="59" spans="1:7" x14ac:dyDescent="0.25">
      <c r="A59" s="38"/>
      <c r="B59" s="35"/>
      <c r="C59" s="35"/>
      <c r="D59" s="39"/>
      <c r="E59" s="37"/>
      <c r="F59" s="35"/>
      <c r="G59" s="35"/>
    </row>
    <row r="60" spans="1:7" x14ac:dyDescent="0.25">
      <c r="A60" s="38"/>
      <c r="B60" s="35"/>
      <c r="C60" s="35"/>
      <c r="D60" s="39"/>
      <c r="E60" s="37"/>
      <c r="F60" s="35"/>
      <c r="G60" s="35"/>
    </row>
    <row r="61" spans="1:7" x14ac:dyDescent="0.25">
      <c r="A61" s="21" t="s">
        <v>49</v>
      </c>
      <c r="B61" s="28">
        <v>2000</v>
      </c>
      <c r="C61" s="21">
        <v>2000</v>
      </c>
      <c r="D61" s="21">
        <v>2000</v>
      </c>
      <c r="E61" s="28">
        <v>2100</v>
      </c>
      <c r="F61" s="21"/>
      <c r="G61" s="21"/>
    </row>
    <row r="62" spans="1:7" x14ac:dyDescent="0.25">
      <c r="A62" s="21" t="s">
        <v>65</v>
      </c>
      <c r="B62" s="28">
        <v>100</v>
      </c>
      <c r="C62" s="21">
        <v>80</v>
      </c>
      <c r="D62" s="21">
        <v>80</v>
      </c>
      <c r="E62" s="28">
        <v>100</v>
      </c>
      <c r="F62" s="21"/>
      <c r="G62" s="21"/>
    </row>
    <row r="63" spans="1:7" x14ac:dyDescent="0.25">
      <c r="A63" s="21" t="s">
        <v>64</v>
      </c>
      <c r="B63" s="28">
        <v>100</v>
      </c>
      <c r="C63" s="21">
        <v>50</v>
      </c>
      <c r="D63" s="21">
        <v>50</v>
      </c>
      <c r="E63" s="28">
        <v>100</v>
      </c>
      <c r="F63" s="21"/>
      <c r="G63" s="21"/>
    </row>
    <row r="64" spans="1:7" x14ac:dyDescent="0.25">
      <c r="A64" s="21" t="s">
        <v>54</v>
      </c>
      <c r="B64" s="28">
        <v>350</v>
      </c>
      <c r="C64" s="21">
        <v>330</v>
      </c>
      <c r="D64" s="21">
        <v>330</v>
      </c>
      <c r="E64" s="28">
        <v>350</v>
      </c>
      <c r="F64" s="21"/>
      <c r="G64" s="21"/>
    </row>
    <row r="65" spans="1:7" x14ac:dyDescent="0.25">
      <c r="A65" s="20"/>
      <c r="B65" s="28"/>
      <c r="C65" s="21"/>
      <c r="D65" s="21"/>
      <c r="E65" s="28"/>
      <c r="F65" s="21"/>
      <c r="G65" s="21"/>
    </row>
    <row r="66" spans="1:7" x14ac:dyDescent="0.25">
      <c r="A66" s="20"/>
      <c r="B66" s="28"/>
      <c r="C66" s="21"/>
      <c r="D66" s="21"/>
      <c r="E66" s="28"/>
      <c r="F66" s="21"/>
      <c r="G66" s="21"/>
    </row>
    <row r="67" spans="1:7" ht="14.45" customHeight="1" x14ac:dyDescent="0.25">
      <c r="A67" s="20" t="s">
        <v>40</v>
      </c>
      <c r="B67" s="28"/>
      <c r="C67" s="21"/>
      <c r="D67" s="21"/>
      <c r="E67" s="28"/>
      <c r="F67" s="21"/>
      <c r="G67" s="21"/>
    </row>
    <row r="68" spans="1:7" x14ac:dyDescent="0.25">
      <c r="A68" s="9" t="s">
        <v>38</v>
      </c>
      <c r="B68" s="21">
        <f t="shared" ref="B68:G68" si="4">SUM(B61:B67)</f>
        <v>2550</v>
      </c>
      <c r="C68" s="21">
        <f t="shared" si="4"/>
        <v>2460</v>
      </c>
      <c r="D68" s="21">
        <f t="shared" si="4"/>
        <v>2460</v>
      </c>
      <c r="E68" s="28">
        <f t="shared" si="4"/>
        <v>2650</v>
      </c>
      <c r="F68" s="21">
        <f t="shared" si="4"/>
        <v>0</v>
      </c>
      <c r="G68" s="21">
        <f t="shared" si="4"/>
        <v>0</v>
      </c>
    </row>
    <row r="69" spans="1:7" x14ac:dyDescent="0.25">
      <c r="A69" s="9" t="s">
        <v>39</v>
      </c>
      <c r="B69" s="25">
        <f t="shared" ref="B69:G69" si="5">SUM(B13,B18,-B68)</f>
        <v>0</v>
      </c>
      <c r="C69" s="25">
        <f t="shared" si="5"/>
        <v>0</v>
      </c>
      <c r="D69" s="25">
        <f t="shared" si="5"/>
        <v>0</v>
      </c>
      <c r="E69" s="25">
        <f t="shared" si="5"/>
        <v>0</v>
      </c>
      <c r="F69" s="25">
        <f t="shared" si="5"/>
        <v>0</v>
      </c>
      <c r="G69" s="25">
        <f t="shared" si="5"/>
        <v>0</v>
      </c>
    </row>
    <row r="70" spans="1:7" x14ac:dyDescent="0.25">
      <c r="A70" s="26"/>
      <c r="B70" s="26"/>
      <c r="C70" s="26"/>
      <c r="D70" s="26"/>
      <c r="E70" s="26"/>
      <c r="F70" s="26"/>
      <c r="G70" s="26"/>
    </row>
    <row r="71" spans="1:7" x14ac:dyDescent="0.25">
      <c r="A71" s="10" t="s">
        <v>41</v>
      </c>
      <c r="B71" s="24">
        <f t="shared" ref="B71:G71" si="6">SUM(B68,B54,B41)</f>
        <v>52233</v>
      </c>
      <c r="C71" s="24">
        <f t="shared" si="6"/>
        <v>52980</v>
      </c>
      <c r="D71" s="24">
        <f t="shared" si="6"/>
        <v>52980</v>
      </c>
      <c r="E71" s="24">
        <f t="shared" si="6"/>
        <v>56005</v>
      </c>
      <c r="F71" s="24">
        <f t="shared" si="6"/>
        <v>0</v>
      </c>
      <c r="G71" s="24">
        <f t="shared" si="6"/>
        <v>0</v>
      </c>
    </row>
    <row r="72" spans="1:7" x14ac:dyDescent="0.25">
      <c r="A72" s="18"/>
      <c r="B72" s="18"/>
      <c r="C72" s="18"/>
      <c r="D72" s="18"/>
      <c r="E72" s="18"/>
      <c r="F72" s="18"/>
      <c r="G72" s="18"/>
    </row>
    <row r="73" spans="1:7" x14ac:dyDescent="0.25">
      <c r="A73" s="18"/>
      <c r="B73" s="18"/>
      <c r="C73" s="18"/>
      <c r="D73" s="18"/>
      <c r="E73" s="18"/>
      <c r="F73" s="18"/>
      <c r="G73" s="18"/>
    </row>
    <row r="74" spans="1:7" ht="15.75" thickBot="1" x14ac:dyDescent="0.3">
      <c r="A74" s="27"/>
      <c r="B74" s="27"/>
      <c r="C74" s="27"/>
      <c r="D74" s="27"/>
      <c r="E74" s="27"/>
      <c r="F74" s="27"/>
      <c r="G74" s="27"/>
    </row>
    <row r="75" spans="1:7" ht="34.9" customHeight="1" thickBot="1" x14ac:dyDescent="0.3">
      <c r="A75" s="11" t="s">
        <v>42</v>
      </c>
      <c r="B75" s="12">
        <f t="shared" ref="B75:G75" si="7">SUM(B19,-B71)</f>
        <v>0</v>
      </c>
      <c r="C75" s="12">
        <f t="shared" si="7"/>
        <v>0</v>
      </c>
      <c r="D75" s="12">
        <f t="shared" si="7"/>
        <v>0</v>
      </c>
      <c r="E75" s="12">
        <f t="shared" si="7"/>
        <v>0</v>
      </c>
      <c r="F75" s="12">
        <f t="shared" si="7"/>
        <v>0</v>
      </c>
      <c r="G75" s="12">
        <f t="shared" si="7"/>
        <v>0</v>
      </c>
    </row>
    <row r="76" spans="1:7" x14ac:dyDescent="0.25">
      <c r="A76" s="18"/>
      <c r="B76" s="18"/>
      <c r="C76" s="18"/>
      <c r="D76" s="18"/>
      <c r="E76" s="18"/>
      <c r="F76" s="18"/>
      <c r="G76" s="18"/>
    </row>
    <row r="77" spans="1:7" x14ac:dyDescent="0.25">
      <c r="A77" s="18"/>
      <c r="B77" s="18"/>
      <c r="C77" s="18"/>
      <c r="D77" s="18"/>
      <c r="E77" s="18"/>
      <c r="F77" s="18"/>
      <c r="G77" s="18"/>
    </row>
    <row r="78" spans="1:7" x14ac:dyDescent="0.25">
      <c r="A78" s="18"/>
      <c r="B78" s="18"/>
      <c r="C78" s="18"/>
      <c r="D78" s="18"/>
      <c r="E78" s="18"/>
      <c r="F78" s="18"/>
      <c r="G78" s="18"/>
    </row>
    <row r="79" spans="1:7" x14ac:dyDescent="0.25">
      <c r="A79" s="18"/>
      <c r="B79" s="18"/>
      <c r="C79" s="18"/>
      <c r="D79" s="18"/>
      <c r="E79" s="18"/>
      <c r="F79" s="18"/>
      <c r="G79" s="18"/>
    </row>
    <row r="80" spans="1:7" x14ac:dyDescent="0.25">
      <c r="A80" s="30">
        <v>44860</v>
      </c>
      <c r="B80" s="18"/>
      <c r="C80" s="18" t="s">
        <v>43</v>
      </c>
      <c r="D80" s="18"/>
      <c r="E80" s="18"/>
      <c r="F80" s="18" t="s">
        <v>71</v>
      </c>
      <c r="G80" s="18"/>
    </row>
  </sheetData>
  <mergeCells count="29">
    <mergeCell ref="G58:G60"/>
    <mergeCell ref="A58:A60"/>
    <mergeCell ref="B58:B60"/>
    <mergeCell ref="C58:C60"/>
    <mergeCell ref="D58:D60"/>
    <mergeCell ref="E58:E60"/>
    <mergeCell ref="F58:F60"/>
    <mergeCell ref="G23:G25"/>
    <mergeCell ref="A45:A47"/>
    <mergeCell ref="B45:B47"/>
    <mergeCell ref="C45:C47"/>
    <mergeCell ref="D45:D47"/>
    <mergeCell ref="E45:E47"/>
    <mergeCell ref="F45:F47"/>
    <mergeCell ref="G45:G47"/>
    <mergeCell ref="A23:A25"/>
    <mergeCell ref="B23:B25"/>
    <mergeCell ref="C23:C25"/>
    <mergeCell ref="D23:D25"/>
    <mergeCell ref="E23:E25"/>
    <mergeCell ref="F23:F25"/>
    <mergeCell ref="A5:G5"/>
    <mergeCell ref="A7:A8"/>
    <mergeCell ref="B7:B8"/>
    <mergeCell ref="C7:C8"/>
    <mergeCell ref="D7:D8"/>
    <mergeCell ref="E7:E8"/>
    <mergeCell ref="F7:F8"/>
    <mergeCell ref="G7:G8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č. 1 střednědobý výhled</vt:lpstr>
      <vt:lpstr>List1</vt:lpstr>
      <vt:lpstr>List2</vt:lpstr>
      <vt:lpstr>List3</vt:lpstr>
      <vt:lpstr>List4</vt:lpstr>
      <vt:lpstr>List5</vt:lpstr>
      <vt:lpstr>List6</vt:lpstr>
      <vt:lpstr>č. 2 návrh rozpočtu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Bambasová</dc:creator>
  <cp:lastModifiedBy>Ženatá Alena</cp:lastModifiedBy>
  <cp:lastPrinted>2022-10-31T09:55:51Z</cp:lastPrinted>
  <dcterms:created xsi:type="dcterms:W3CDTF">2017-08-24T10:06:46Z</dcterms:created>
  <dcterms:modified xsi:type="dcterms:W3CDTF">2022-11-30T14:56:40Z</dcterms:modified>
</cp:coreProperties>
</file>